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hors\HiDrive\Bogen\Kreisbogenreferent\Kreismeisterschaften\2026_1_Halle\"/>
    </mc:Choice>
  </mc:AlternateContent>
  <xr:revisionPtr revIDLastSave="0" documentId="13_ncr:1_{2211757C-A0F1-48A9-AADF-84E171817BB3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meldung_km" sheetId="1" r:id="rId1"/>
    <sheet name="Altersklassen" sheetId="3" r:id="rId2"/>
  </sheets>
  <definedNames>
    <definedName name="_xlnm._FilterDatabase" localSheetId="0" hidden="1">meldung_km!$A$7:$K$7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3" l="1"/>
  <c r="I32" i="3"/>
  <c r="K32" i="3" s="1"/>
  <c r="H32" i="3"/>
  <c r="J31" i="3"/>
  <c r="I31" i="3"/>
  <c r="K31" i="3" s="1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K27" i="3" s="1"/>
  <c r="J25" i="3"/>
  <c r="I25" i="3"/>
  <c r="K25" i="3" s="1"/>
  <c r="H25" i="3"/>
  <c r="J24" i="3"/>
  <c r="I24" i="3"/>
  <c r="H24" i="3"/>
  <c r="J23" i="3"/>
  <c r="I23" i="3"/>
  <c r="H23" i="3"/>
  <c r="J22" i="3"/>
  <c r="I22" i="3"/>
  <c r="H22" i="3"/>
  <c r="J21" i="3"/>
  <c r="I21" i="3"/>
  <c r="K21" i="3" s="1"/>
  <c r="H21" i="3"/>
  <c r="J20" i="3"/>
  <c r="I20" i="3"/>
  <c r="H20" i="3"/>
  <c r="J19" i="3"/>
  <c r="I19" i="3"/>
  <c r="H19" i="3"/>
  <c r="J18" i="3"/>
  <c r="I18" i="3"/>
  <c r="H18" i="3"/>
  <c r="K18" i="3" s="1"/>
  <c r="J16" i="3"/>
  <c r="I16" i="3"/>
  <c r="K16" i="3" s="1"/>
  <c r="H16" i="3"/>
  <c r="J15" i="3"/>
  <c r="I15" i="3"/>
  <c r="K15" i="3" s="1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K10" i="3" s="1"/>
  <c r="J9" i="3"/>
  <c r="I9" i="3"/>
  <c r="H9" i="3"/>
  <c r="J8" i="3"/>
  <c r="I8" i="3"/>
  <c r="H8" i="3"/>
  <c r="K8" i="3" s="1"/>
  <c r="J7" i="3"/>
  <c r="I7" i="3"/>
  <c r="H7" i="3"/>
  <c r="J6" i="3"/>
  <c r="I6" i="3"/>
  <c r="H6" i="3"/>
  <c r="K6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19" i="3" l="1"/>
  <c r="K14" i="3"/>
  <c r="K12" i="3"/>
  <c r="K22" i="3"/>
  <c r="K29" i="3"/>
  <c r="K30" i="3"/>
  <c r="K7" i="3"/>
  <c r="K9" i="3"/>
  <c r="K11" i="3"/>
  <c r="K13" i="3"/>
  <c r="K23" i="3"/>
  <c r="K28" i="3"/>
  <c r="K20" i="3"/>
  <c r="K24" i="3"/>
</calcChain>
</file>

<file path=xl/sharedStrings.xml><?xml version="1.0" encoding="utf-8"?>
<sst xmlns="http://schemas.openxmlformats.org/spreadsheetml/2006/main" count="80" uniqueCount="45">
  <si>
    <t>Verein</t>
  </si>
  <si>
    <t>Vereinsnummer</t>
  </si>
  <si>
    <t>Name</t>
  </si>
  <si>
    <t>Vorname</t>
  </si>
  <si>
    <t>Sportpass-Nr.</t>
  </si>
  <si>
    <t>Rec</t>
  </si>
  <si>
    <t>Comp</t>
  </si>
  <si>
    <t>Blank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</si>
  <si>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</si>
  <si>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</si>
  <si>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</si>
  <si>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</si>
  <si>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</si>
  <si>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</si>
  <si>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</si>
  <si>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>Damen</t>
  </si>
  <si>
    <t>Senioren</t>
  </si>
  <si>
    <t xml:space="preserve">Junioren </t>
  </si>
  <si>
    <t>Seniorinnen</t>
  </si>
  <si>
    <t xml:space="preserve">Schützenjahr: </t>
  </si>
  <si>
    <t>Bogen</t>
  </si>
  <si>
    <t>WSB-Klasse</t>
  </si>
  <si>
    <t>Apollon-Klasse</t>
  </si>
  <si>
    <t>Alter von</t>
  </si>
  <si>
    <t>Alter bis</t>
  </si>
  <si>
    <t xml:space="preserve">von </t>
  </si>
  <si>
    <t>bis</t>
  </si>
  <si>
    <t>Beschreibung</t>
  </si>
  <si>
    <t>Jahrgänge Text</t>
  </si>
  <si>
    <t>Recurve</t>
  </si>
  <si>
    <t>Schüler C</t>
  </si>
  <si>
    <t>Schüler B</t>
  </si>
  <si>
    <t>Schüler A</t>
  </si>
  <si>
    <t>Jugend</t>
  </si>
  <si>
    <t>Herren</t>
  </si>
  <si>
    <t>Herren Master</t>
  </si>
  <si>
    <t>Damen Master</t>
  </si>
  <si>
    <t>Compound</t>
  </si>
  <si>
    <t>Schüler</t>
  </si>
  <si>
    <t xml:space="preserve">Herren </t>
  </si>
  <si>
    <t>Blankbogen</t>
  </si>
  <si>
    <t>--&gt; Klassen siehe 2. Reiter</t>
  </si>
  <si>
    <t>Recurve -  Herren</t>
  </si>
  <si>
    <t>25. 05 1985</t>
  </si>
  <si>
    <t>Senioren/innen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</si>
</sst>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F5597"/>
        <bgColor rgb="FF0563C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/>
    <xf numFmtId="0" fontId="4" fillId="0" borderId="5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2" borderId="0" xfId="0" applyFont="1" applyFill="1"/>
    <xf numFmtId="0" fontId="5" fillId="0" borderId="0" xfId="0" quotePrefix="1" applyFont="1"/>
    <xf numFmtId="0" fontId="7" fillId="0" borderId="0" xfId="1" applyFont="1"/>
    <xf numFmtId="0" fontId="7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 vertical="center"/>
    </xf>
    <xf numFmtId="0" fontId="6" fillId="0" borderId="0" xfId="1"/>
    <xf numFmtId="0" fontId="7" fillId="3" borderId="0" xfId="1" applyFont="1" applyFill="1"/>
    <xf numFmtId="14" fontId="6" fillId="0" borderId="0" xfId="1" applyNumberFormat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14" fontId="9" fillId="0" borderId="0" xfId="1" applyNumberFormat="1" applyFont="1" applyAlignment="1">
      <alignment horizontal="center" vertical="center"/>
    </xf>
    <xf numFmtId="0" fontId="6" fillId="0" borderId="0" xfId="1" applyAlignment="1">
      <alignment horizontal="lef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Normal 2 2" xfId="1" xr:uid="{FED6E606-BA77-419E-BB20-DC1D31C3FB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L5" sqref="L5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15.6640625" style="1" customWidth="1"/>
    <col min="6" max="8" width="7.6640625" style="1" customWidth="1"/>
    <col min="9" max="9" width="25" style="1" customWidth="1"/>
    <col min="10" max="10" width="35.88671875" customWidth="1"/>
  </cols>
  <sheetData>
    <row r="1" spans="1:11" s="2" customFormat="1" ht="17.399999999999999" x14ac:dyDescent="0.3">
      <c r="B1" s="2" t="s">
        <v>9</v>
      </c>
      <c r="D1" s="3"/>
      <c r="E1" s="3"/>
      <c r="F1" s="3"/>
      <c r="G1" s="36" t="s">
        <v>20</v>
      </c>
      <c r="H1" s="36"/>
      <c r="I1" s="36"/>
      <c r="J1" s="14"/>
      <c r="K1" s="14"/>
    </row>
    <row r="3" spans="1:11" s="4" customFormat="1" ht="15.6" x14ac:dyDescent="0.3">
      <c r="B3" s="5" t="s">
        <v>0</v>
      </c>
      <c r="C3" s="6"/>
      <c r="D3" s="7"/>
      <c r="E3" s="37" t="s">
        <v>1</v>
      </c>
      <c r="F3" s="37"/>
      <c r="G3" s="7"/>
      <c r="H3" s="7"/>
      <c r="I3" s="7"/>
    </row>
    <row r="4" spans="1:11" s="4" customFormat="1" ht="27.75" customHeight="1" x14ac:dyDescent="0.25">
      <c r="B4" s="38"/>
      <c r="C4" s="38"/>
      <c r="D4" s="7"/>
      <c r="E4" s="38"/>
      <c r="F4" s="38"/>
      <c r="G4" s="7"/>
      <c r="H4" s="7"/>
      <c r="I4" s="7"/>
    </row>
    <row r="5" spans="1:11" s="4" customFormat="1" ht="15" x14ac:dyDescent="0.25">
      <c r="B5" s="8"/>
      <c r="C5" s="8"/>
      <c r="D5" s="7"/>
      <c r="E5" s="7"/>
      <c r="F5" s="7"/>
      <c r="G5" s="7"/>
      <c r="H5" s="7"/>
      <c r="I5" s="7"/>
    </row>
    <row r="6" spans="1:11" s="4" customFormat="1" ht="15.6" x14ac:dyDescent="0.3">
      <c r="D6" s="7"/>
      <c r="E6" s="7"/>
      <c r="F6" s="39"/>
      <c r="G6" s="39"/>
      <c r="H6" s="39"/>
      <c r="I6" s="7"/>
    </row>
    <row r="7" spans="1:11" s="4" customFormat="1" ht="15.6" x14ac:dyDescent="0.3">
      <c r="B7" s="9" t="s">
        <v>2</v>
      </c>
      <c r="C7" s="9" t="s">
        <v>3</v>
      </c>
      <c r="D7" s="10" t="s">
        <v>4</v>
      </c>
      <c r="E7" s="10" t="s">
        <v>10</v>
      </c>
      <c r="F7" s="15" t="s">
        <v>5</v>
      </c>
      <c r="G7" s="15" t="s">
        <v>6</v>
      </c>
      <c r="H7" s="15" t="s">
        <v>7</v>
      </c>
      <c r="I7" s="13" t="s">
        <v>8</v>
      </c>
    </row>
    <row r="8" spans="1:11" s="4" customFormat="1" ht="15" x14ac:dyDescent="0.25">
      <c r="A8" s="11">
        <v>1</v>
      </c>
      <c r="B8" s="12"/>
      <c r="C8" s="12"/>
      <c r="D8" s="12"/>
      <c r="E8" s="12"/>
      <c r="F8" s="12"/>
      <c r="G8" s="12"/>
      <c r="H8" s="12"/>
      <c r="I8" s="12"/>
      <c r="J8"/>
    </row>
    <row r="9" spans="1:11" s="4" customFormat="1" ht="15" x14ac:dyDescent="0.25">
      <c r="A9" s="11">
        <f>A8+1</f>
        <v>2</v>
      </c>
      <c r="B9" s="12"/>
      <c r="C9" s="12"/>
      <c r="D9" s="12"/>
      <c r="E9" s="12"/>
      <c r="F9" s="12"/>
      <c r="G9" s="12"/>
      <c r="H9" s="12"/>
      <c r="I9" s="12"/>
      <c r="J9"/>
    </row>
    <row r="10" spans="1:11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 s="12"/>
      <c r="H10" s="12"/>
      <c r="I10" s="12"/>
      <c r="J10"/>
    </row>
    <row r="11" spans="1:11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 s="12"/>
      <c r="H11" s="12"/>
      <c r="I11" s="12"/>
      <c r="J11"/>
    </row>
    <row r="12" spans="1:11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 s="12"/>
      <c r="H12" s="12"/>
      <c r="I12" s="12"/>
      <c r="J12"/>
    </row>
    <row r="13" spans="1:11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 s="12"/>
      <c r="H13" s="12"/>
      <c r="I13" s="12"/>
      <c r="J13"/>
    </row>
    <row r="14" spans="1:11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 s="12"/>
      <c r="H14" s="12"/>
      <c r="I14" s="12"/>
      <c r="J14"/>
    </row>
    <row r="15" spans="1:11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 s="12"/>
      <c r="H15" s="12"/>
      <c r="I15" s="12"/>
      <c r="J15"/>
    </row>
    <row r="16" spans="1:11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 s="12"/>
      <c r="H16" s="12"/>
      <c r="I16" s="12"/>
      <c r="J16"/>
    </row>
    <row r="17" spans="1:10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 s="12"/>
      <c r="H17" s="12"/>
      <c r="I17" s="12"/>
      <c r="J17"/>
    </row>
    <row r="18" spans="1:10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 s="12"/>
      <c r="H18" s="12"/>
      <c r="I18" s="12"/>
      <c r="J18"/>
    </row>
    <row r="19" spans="1:10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 s="12"/>
      <c r="H19" s="12"/>
      <c r="I19" s="12"/>
      <c r="J19"/>
    </row>
    <row r="20" spans="1:10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 s="12"/>
      <c r="H20" s="12"/>
      <c r="I20" s="12"/>
      <c r="J20"/>
    </row>
    <row r="21" spans="1:10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 s="12"/>
      <c r="H21" s="12"/>
      <c r="I21" s="12"/>
      <c r="J21"/>
    </row>
    <row r="22" spans="1:10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 s="12"/>
      <c r="H22" s="12"/>
      <c r="I22" s="12"/>
      <c r="J22"/>
    </row>
    <row r="23" spans="1:10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 s="12"/>
      <c r="H23" s="12"/>
      <c r="I23" s="12"/>
      <c r="J23"/>
    </row>
    <row r="24" spans="1:10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 s="12"/>
      <c r="H24" s="12"/>
      <c r="I24" s="12"/>
      <c r="J24"/>
    </row>
    <row r="25" spans="1:10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 s="12"/>
      <c r="H25" s="12"/>
      <c r="I25" s="12"/>
      <c r="J25"/>
    </row>
    <row r="26" spans="1:10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 s="12"/>
      <c r="H26" s="12"/>
      <c r="I26" s="12"/>
      <c r="J26"/>
    </row>
    <row r="27" spans="1:10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 s="12"/>
      <c r="H27" s="12"/>
      <c r="I27" s="12"/>
      <c r="J27"/>
    </row>
    <row r="29" spans="1:10" x14ac:dyDescent="0.25">
      <c r="A29" s="16"/>
      <c r="B29" s="20" t="s">
        <v>11</v>
      </c>
      <c r="C29" s="16"/>
      <c r="D29" s="17"/>
      <c r="E29" s="17"/>
      <c r="F29" s="17"/>
      <c r="G29" s="17"/>
      <c r="H29" s="17"/>
      <c r="I29" s="17"/>
    </row>
    <row r="30" spans="1:10" x14ac:dyDescent="0.25">
      <c r="A30" s="18"/>
      <c r="B30" s="18" t="s">
        <v>12</v>
      </c>
      <c r="C30" s="18" t="s">
        <v>13</v>
      </c>
      <c r="D30" s="19" t="s">
        <v>14</v>
      </c>
      <c r="E30" s="19" t="s">
        <v>43</v>
      </c>
      <c r="F30" s="19">
        <v>10</v>
      </c>
      <c r="G30" s="19"/>
      <c r="H30" s="19"/>
      <c r="I30" s="19" t="s">
        <v>42</v>
      </c>
    </row>
    <row r="32" spans="1:10" x14ac:dyDescent="0.25">
      <c r="B32" s="21" t="s">
        <v>41</v>
      </c>
    </row>
  </sheetData>
  <mergeCells count="5">
    <mergeCell ref="G1:I1"/>
    <mergeCell ref="E3:F3"/>
    <mergeCell ref="B4:C4"/>
    <mergeCell ref="E4:F4"/>
    <mergeCell ref="F6:H6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04C-B576-4C1F-8E62-11D6205CAAD4}">
  <dimension ref="B1:N32"/>
  <sheetViews>
    <sheetView topLeftCell="L1" zoomScale="85" zoomScaleNormal="85" workbookViewId="0">
      <selection activeCell="AK12" sqref="AK12:AK13"/>
    </sheetView>
  </sheetViews>
  <sheetFormatPr defaultColWidth="9.33203125" defaultRowHeight="14.4" x14ac:dyDescent="0.3"/>
  <cols>
    <col min="1" max="1" width="9.33203125" style="26"/>
    <col min="2" max="2" width="19.33203125" style="26" customWidth="1"/>
    <col min="3" max="3" width="17.88671875" style="26" customWidth="1"/>
    <col min="4" max="4" width="17.88671875" style="24" hidden="1" customWidth="1"/>
    <col min="5" max="5" width="17.88671875" style="24" customWidth="1"/>
    <col min="6" max="7" width="17.88671875" style="24" hidden="1" customWidth="1"/>
    <col min="8" max="8" width="17.88671875" style="25" hidden="1" customWidth="1"/>
    <col min="9" max="9" width="18.21875" style="25" hidden="1" customWidth="1"/>
    <col min="10" max="10" width="20.5546875" style="26" customWidth="1"/>
    <col min="11" max="11" width="24.109375" style="26" customWidth="1"/>
    <col min="12" max="16384" width="9.33203125" style="26"/>
  </cols>
  <sheetData>
    <row r="1" spans="2:11" ht="15.6" x14ac:dyDescent="0.3">
      <c r="B1" s="22"/>
      <c r="C1" s="22"/>
      <c r="D1" s="23"/>
      <c r="E1" s="23"/>
      <c r="F1" s="23"/>
    </row>
    <row r="2" spans="2:11" ht="15.6" x14ac:dyDescent="0.3">
      <c r="B2" s="27" t="s">
        <v>19</v>
      </c>
      <c r="C2" s="26">
        <v>2025</v>
      </c>
      <c r="F2" s="28"/>
    </row>
    <row r="5" spans="2:11" ht="15.6" x14ac:dyDescent="0.3">
      <c r="B5" s="27" t="s">
        <v>20</v>
      </c>
      <c r="C5" s="27" t="s">
        <v>8</v>
      </c>
      <c r="D5" s="29" t="s">
        <v>21</v>
      </c>
      <c r="E5" s="29" t="s">
        <v>22</v>
      </c>
      <c r="F5" s="29" t="s">
        <v>23</v>
      </c>
      <c r="G5" s="29" t="s">
        <v>24</v>
      </c>
      <c r="H5" s="30" t="s">
        <v>25</v>
      </c>
      <c r="I5" s="30" t="s">
        <v>26</v>
      </c>
      <c r="J5" s="27" t="s">
        <v>27</v>
      </c>
      <c r="K5" s="27" t="s">
        <v>28</v>
      </c>
    </row>
    <row r="6" spans="2:11" x14ac:dyDescent="0.3">
      <c r="B6" s="31" t="s">
        <v>29</v>
      </c>
      <c r="C6" s="32" t="s">
        <v>30</v>
      </c>
      <c r="D6" s="33"/>
      <c r="E6" s="33">
        <v>24</v>
      </c>
      <c r="F6" s="33">
        <v>0</v>
      </c>
      <c r="G6" s="33">
        <v>10</v>
      </c>
      <c r="H6" s="34">
        <f t="shared" ref="H6:H16" si="0">DATE($C$2-G6,1,1)</f>
        <v>42005</v>
      </c>
      <c r="I6" s="34">
        <f t="shared" ref="I6:I16" si="1">DATE($C$2-F6,12,31)</f>
        <v>46022</v>
      </c>
      <c r="J6" s="32" t="str">
        <f t="shared" ref="J6:J16" si="2">IF(F6=0,G6&amp;" Jahre und jünger",IF(G6=120,F6&amp;" und älter",F6&amp;" bis " &amp; G6&amp;" Jahre"))</f>
        <v>10 Jahre und jünger</v>
      </c>
      <c r="K6" s="32" t="str">
        <f t="shared" ref="K6:K16" si="3">IF(F6=0,"("&amp;YEAR(H6)&amp;" und später)",IF(G6=120,"("&amp;YEAR(I6)&amp;" und früher)","("&amp;YEAR(I6)&amp;" - "&amp;YEAR(H6)&amp;")"))</f>
        <v>(2015 und später)</v>
      </c>
    </row>
    <row r="7" spans="2:11" x14ac:dyDescent="0.3">
      <c r="B7" s="31" t="s">
        <v>29</v>
      </c>
      <c r="C7" s="32" t="s">
        <v>31</v>
      </c>
      <c r="D7" s="33">
        <v>22</v>
      </c>
      <c r="E7" s="33">
        <v>22</v>
      </c>
      <c r="F7" s="33">
        <v>11</v>
      </c>
      <c r="G7" s="33">
        <v>12</v>
      </c>
      <c r="H7" s="34">
        <f t="shared" si="0"/>
        <v>41275</v>
      </c>
      <c r="I7" s="34">
        <f t="shared" si="1"/>
        <v>42004</v>
      </c>
      <c r="J7" s="32" t="str">
        <f t="shared" si="2"/>
        <v>11 bis 12 Jahre</v>
      </c>
      <c r="K7" s="32" t="str">
        <f t="shared" si="3"/>
        <v>(2014 - 2013)</v>
      </c>
    </row>
    <row r="8" spans="2:11" x14ac:dyDescent="0.3">
      <c r="B8" s="31" t="s">
        <v>29</v>
      </c>
      <c r="C8" s="32" t="s">
        <v>32</v>
      </c>
      <c r="D8" s="33">
        <v>20</v>
      </c>
      <c r="E8" s="33">
        <v>20</v>
      </c>
      <c r="F8" s="33">
        <v>13</v>
      </c>
      <c r="G8" s="33">
        <v>14</v>
      </c>
      <c r="H8" s="34">
        <f t="shared" si="0"/>
        <v>40544</v>
      </c>
      <c r="I8" s="34">
        <f t="shared" si="1"/>
        <v>41274</v>
      </c>
      <c r="J8" s="32" t="str">
        <f t="shared" si="2"/>
        <v>13 bis 14 Jahre</v>
      </c>
      <c r="K8" s="32" t="str">
        <f t="shared" si="3"/>
        <v>(2012 - 2011)</v>
      </c>
    </row>
    <row r="9" spans="2:11" x14ac:dyDescent="0.3">
      <c r="B9" s="31" t="s">
        <v>29</v>
      </c>
      <c r="C9" s="32" t="s">
        <v>33</v>
      </c>
      <c r="D9" s="33">
        <v>30</v>
      </c>
      <c r="E9" s="33">
        <v>30</v>
      </c>
      <c r="F9" s="33">
        <v>15</v>
      </c>
      <c r="G9" s="33">
        <v>17</v>
      </c>
      <c r="H9" s="34">
        <f t="shared" si="0"/>
        <v>39448</v>
      </c>
      <c r="I9" s="34">
        <f t="shared" si="1"/>
        <v>40543</v>
      </c>
      <c r="J9" s="32" t="str">
        <f t="shared" si="2"/>
        <v>15 bis 17 Jahre</v>
      </c>
      <c r="K9" s="32" t="str">
        <f t="shared" si="3"/>
        <v>(2010 - 2008)</v>
      </c>
    </row>
    <row r="10" spans="2:11" x14ac:dyDescent="0.3">
      <c r="B10" s="31" t="s">
        <v>29</v>
      </c>
      <c r="C10" s="32" t="s">
        <v>17</v>
      </c>
      <c r="D10" s="33">
        <v>40</v>
      </c>
      <c r="E10" s="33">
        <v>40</v>
      </c>
      <c r="F10" s="33">
        <v>18</v>
      </c>
      <c r="G10" s="33">
        <v>20</v>
      </c>
      <c r="H10" s="34">
        <f t="shared" si="0"/>
        <v>38353</v>
      </c>
      <c r="I10" s="34">
        <f t="shared" si="1"/>
        <v>39447</v>
      </c>
      <c r="J10" s="32" t="str">
        <f t="shared" si="2"/>
        <v>18 bis 20 Jahre</v>
      </c>
      <c r="K10" s="32" t="str">
        <f t="shared" si="3"/>
        <v>(2007 - 2005)</v>
      </c>
    </row>
    <row r="11" spans="2:11" x14ac:dyDescent="0.3">
      <c r="B11" s="31" t="s">
        <v>29</v>
      </c>
      <c r="C11" s="32" t="s">
        <v>34</v>
      </c>
      <c r="D11" s="33">
        <v>10</v>
      </c>
      <c r="E11" s="33">
        <v>10</v>
      </c>
      <c r="F11" s="33">
        <v>21</v>
      </c>
      <c r="G11" s="33">
        <v>49</v>
      </c>
      <c r="H11" s="34">
        <f t="shared" si="0"/>
        <v>27760</v>
      </c>
      <c r="I11" s="34">
        <f t="shared" si="1"/>
        <v>38352</v>
      </c>
      <c r="J11" s="32" t="str">
        <f t="shared" si="2"/>
        <v>21 bis 49 Jahre</v>
      </c>
      <c r="K11" s="32" t="str">
        <f t="shared" si="3"/>
        <v>(2004 - 1976)</v>
      </c>
    </row>
    <row r="12" spans="2:11" x14ac:dyDescent="0.3">
      <c r="B12" s="31" t="s">
        <v>29</v>
      </c>
      <c r="C12" s="32" t="s">
        <v>15</v>
      </c>
      <c r="D12" s="33">
        <v>11</v>
      </c>
      <c r="E12" s="33">
        <v>11</v>
      </c>
      <c r="F12" s="33">
        <v>21</v>
      </c>
      <c r="G12" s="33">
        <v>49</v>
      </c>
      <c r="H12" s="34">
        <f t="shared" si="0"/>
        <v>27760</v>
      </c>
      <c r="I12" s="34">
        <f t="shared" si="1"/>
        <v>38352</v>
      </c>
      <c r="J12" s="32" t="str">
        <f t="shared" si="2"/>
        <v>21 bis 49 Jahre</v>
      </c>
      <c r="K12" s="32" t="str">
        <f t="shared" si="3"/>
        <v>(2004 - 1976)</v>
      </c>
    </row>
    <row r="13" spans="2:11" x14ac:dyDescent="0.3">
      <c r="B13" s="31" t="s">
        <v>29</v>
      </c>
      <c r="C13" s="32" t="s">
        <v>35</v>
      </c>
      <c r="D13" s="33">
        <v>12</v>
      </c>
      <c r="E13" s="33">
        <v>12</v>
      </c>
      <c r="F13" s="33">
        <v>50</v>
      </c>
      <c r="G13" s="33">
        <v>65</v>
      </c>
      <c r="H13" s="34">
        <f t="shared" si="0"/>
        <v>21916</v>
      </c>
      <c r="I13" s="34">
        <f t="shared" si="1"/>
        <v>27759</v>
      </c>
      <c r="J13" s="32" t="str">
        <f t="shared" si="2"/>
        <v>50 bis 65 Jahre</v>
      </c>
      <c r="K13" s="32" t="str">
        <f t="shared" si="3"/>
        <v>(1975 - 1960)</v>
      </c>
    </row>
    <row r="14" spans="2:11" x14ac:dyDescent="0.3">
      <c r="B14" s="31" t="s">
        <v>29</v>
      </c>
      <c r="C14" s="32" t="s">
        <v>36</v>
      </c>
      <c r="D14" s="33">
        <v>13</v>
      </c>
      <c r="E14" s="33">
        <v>13</v>
      </c>
      <c r="F14" s="33">
        <v>50</v>
      </c>
      <c r="G14" s="33">
        <v>65</v>
      </c>
      <c r="H14" s="34">
        <f t="shared" si="0"/>
        <v>21916</v>
      </c>
      <c r="I14" s="34">
        <f t="shared" si="1"/>
        <v>27759</v>
      </c>
      <c r="J14" s="32" t="str">
        <f t="shared" si="2"/>
        <v>50 bis 65 Jahre</v>
      </c>
      <c r="K14" s="32" t="str">
        <f t="shared" si="3"/>
        <v>(1975 - 1960)</v>
      </c>
    </row>
    <row r="15" spans="2:11" x14ac:dyDescent="0.3">
      <c r="B15" s="31" t="s">
        <v>29</v>
      </c>
      <c r="C15" s="32" t="s">
        <v>16</v>
      </c>
      <c r="D15" s="33">
        <v>14</v>
      </c>
      <c r="E15" s="33">
        <v>14</v>
      </c>
      <c r="F15" s="33">
        <v>66</v>
      </c>
      <c r="G15" s="33">
        <v>120</v>
      </c>
      <c r="H15" s="34">
        <f t="shared" si="0"/>
        <v>1828</v>
      </c>
      <c r="I15" s="34">
        <f t="shared" si="1"/>
        <v>21915</v>
      </c>
      <c r="J15" s="32" t="str">
        <f t="shared" si="2"/>
        <v>66 und älter</v>
      </c>
      <c r="K15" s="32" t="str">
        <f t="shared" si="3"/>
        <v>(1959 und früher)</v>
      </c>
    </row>
    <row r="16" spans="2:11" x14ac:dyDescent="0.3">
      <c r="B16" s="31" t="s">
        <v>29</v>
      </c>
      <c r="C16" s="32" t="s">
        <v>18</v>
      </c>
      <c r="D16" s="33">
        <v>15</v>
      </c>
      <c r="E16" s="33">
        <v>15</v>
      </c>
      <c r="F16" s="33">
        <v>66</v>
      </c>
      <c r="G16" s="33">
        <v>120</v>
      </c>
      <c r="H16" s="34">
        <f t="shared" si="0"/>
        <v>1828</v>
      </c>
      <c r="I16" s="34">
        <f t="shared" si="1"/>
        <v>21915</v>
      </c>
      <c r="J16" s="32" t="str">
        <f t="shared" si="2"/>
        <v>66 und älter</v>
      </c>
      <c r="K16" s="32" t="str">
        <f t="shared" si="3"/>
        <v>(1959 und früher)</v>
      </c>
    </row>
    <row r="17" spans="2:14" x14ac:dyDescent="0.3">
      <c r="B17" s="31"/>
      <c r="H17" s="34"/>
      <c r="I17" s="34"/>
      <c r="J17" s="32"/>
      <c r="K17" s="32"/>
    </row>
    <row r="18" spans="2:14" x14ac:dyDescent="0.3">
      <c r="B18" s="31" t="s">
        <v>37</v>
      </c>
      <c r="C18" s="32" t="s">
        <v>38</v>
      </c>
      <c r="D18" s="33">
        <v>22</v>
      </c>
      <c r="E18" s="33">
        <v>122</v>
      </c>
      <c r="F18" s="33">
        <v>0</v>
      </c>
      <c r="G18" s="33">
        <v>14</v>
      </c>
      <c r="H18" s="34">
        <f t="shared" ref="H18:H25" si="4">DATE($C$2-G18,1,1)</f>
        <v>40544</v>
      </c>
      <c r="I18" s="34">
        <f t="shared" ref="I18:I25" si="5">DATE($C$2-F18,12,31)</f>
        <v>46022</v>
      </c>
      <c r="J18" s="32" t="str">
        <f t="shared" ref="J18:J25" si="6">IF(F18=0,G18&amp;" Jahre und jünger",IF(G18=120,F18&amp;" und älter",F18&amp;" bis " &amp; G18&amp;" Jahre"))</f>
        <v>14 Jahre und jünger</v>
      </c>
      <c r="K18" s="32" t="str">
        <f t="shared" ref="K18:K25" si="7">IF(F18=0,"("&amp;YEAR(H18)&amp;" und später)",IF(G18=120,"("&amp;YEAR(I18)&amp;" und früher)","("&amp;YEAR(I18)&amp;" - "&amp;YEAR(H18)&amp;")"))</f>
        <v>(2011 und später)</v>
      </c>
    </row>
    <row r="19" spans="2:14" x14ac:dyDescent="0.3">
      <c r="B19" s="31" t="s">
        <v>37</v>
      </c>
      <c r="C19" s="32" t="s">
        <v>33</v>
      </c>
      <c r="D19" s="33">
        <v>30</v>
      </c>
      <c r="E19" s="33">
        <v>130</v>
      </c>
      <c r="F19" s="33">
        <v>15</v>
      </c>
      <c r="G19" s="33">
        <v>17</v>
      </c>
      <c r="H19" s="34">
        <f t="shared" si="4"/>
        <v>39448</v>
      </c>
      <c r="I19" s="34">
        <f t="shared" si="5"/>
        <v>40543</v>
      </c>
      <c r="J19" s="32" t="str">
        <f t="shared" si="6"/>
        <v>15 bis 17 Jahre</v>
      </c>
      <c r="K19" s="32" t="str">
        <f t="shared" si="7"/>
        <v>(2010 - 2008)</v>
      </c>
      <c r="L19" s="32"/>
      <c r="N19" s="32"/>
    </row>
    <row r="20" spans="2:14" x14ac:dyDescent="0.3">
      <c r="B20" s="31" t="s">
        <v>37</v>
      </c>
      <c r="C20" s="32" t="s">
        <v>17</v>
      </c>
      <c r="D20" s="33">
        <v>40</v>
      </c>
      <c r="E20" s="33">
        <v>140</v>
      </c>
      <c r="F20" s="33">
        <v>18</v>
      </c>
      <c r="G20" s="33">
        <v>20</v>
      </c>
      <c r="H20" s="34">
        <f t="shared" si="4"/>
        <v>38353</v>
      </c>
      <c r="I20" s="34">
        <f t="shared" si="5"/>
        <v>39447</v>
      </c>
      <c r="J20" s="32" t="str">
        <f t="shared" si="6"/>
        <v>18 bis 20 Jahre</v>
      </c>
      <c r="K20" s="32" t="str">
        <f t="shared" si="7"/>
        <v>(2007 - 2005)</v>
      </c>
      <c r="L20" s="32"/>
      <c r="N20" s="32"/>
    </row>
    <row r="21" spans="2:14" x14ac:dyDescent="0.3">
      <c r="B21" s="31" t="s">
        <v>37</v>
      </c>
      <c r="C21" s="32" t="s">
        <v>39</v>
      </c>
      <c r="D21" s="33">
        <v>10</v>
      </c>
      <c r="E21" s="33">
        <v>110</v>
      </c>
      <c r="F21" s="33">
        <v>21</v>
      </c>
      <c r="G21" s="33">
        <v>49</v>
      </c>
      <c r="H21" s="34">
        <f t="shared" si="4"/>
        <v>27760</v>
      </c>
      <c r="I21" s="34">
        <f t="shared" si="5"/>
        <v>38352</v>
      </c>
      <c r="J21" s="32" t="str">
        <f t="shared" si="6"/>
        <v>21 bis 49 Jahre</v>
      </c>
      <c r="K21" s="32" t="str">
        <f t="shared" si="7"/>
        <v>(2004 - 1976)</v>
      </c>
    </row>
    <row r="22" spans="2:14" x14ac:dyDescent="0.3">
      <c r="B22" s="31" t="s">
        <v>37</v>
      </c>
      <c r="C22" s="32" t="s">
        <v>15</v>
      </c>
      <c r="D22" s="33">
        <v>11</v>
      </c>
      <c r="E22" s="33">
        <v>111</v>
      </c>
      <c r="F22" s="33">
        <v>21</v>
      </c>
      <c r="G22" s="33">
        <v>49</v>
      </c>
      <c r="H22" s="34">
        <f t="shared" si="4"/>
        <v>27760</v>
      </c>
      <c r="I22" s="34">
        <f t="shared" si="5"/>
        <v>38352</v>
      </c>
      <c r="J22" s="32" t="str">
        <f t="shared" si="6"/>
        <v>21 bis 49 Jahre</v>
      </c>
      <c r="K22" s="32" t="str">
        <f t="shared" si="7"/>
        <v>(2004 - 1976)</v>
      </c>
    </row>
    <row r="23" spans="2:14" x14ac:dyDescent="0.3">
      <c r="B23" s="31" t="s">
        <v>37</v>
      </c>
      <c r="C23" s="32" t="s">
        <v>35</v>
      </c>
      <c r="D23" s="33">
        <v>12</v>
      </c>
      <c r="E23" s="33">
        <v>112</v>
      </c>
      <c r="F23" s="33">
        <v>50</v>
      </c>
      <c r="G23" s="33">
        <v>65</v>
      </c>
      <c r="H23" s="34">
        <f t="shared" si="4"/>
        <v>21916</v>
      </c>
      <c r="I23" s="34">
        <f t="shared" si="5"/>
        <v>27759</v>
      </c>
      <c r="J23" s="32" t="str">
        <f t="shared" si="6"/>
        <v>50 bis 65 Jahre</v>
      </c>
      <c r="K23" s="32" t="str">
        <f t="shared" si="7"/>
        <v>(1975 - 1960)</v>
      </c>
    </row>
    <row r="24" spans="2:14" x14ac:dyDescent="0.3">
      <c r="B24" s="31" t="s">
        <v>37</v>
      </c>
      <c r="C24" s="32" t="s">
        <v>36</v>
      </c>
      <c r="D24" s="33">
        <v>13</v>
      </c>
      <c r="E24" s="33">
        <v>113</v>
      </c>
      <c r="F24" s="33">
        <v>50</v>
      </c>
      <c r="G24" s="33">
        <v>65</v>
      </c>
      <c r="H24" s="34">
        <f t="shared" si="4"/>
        <v>21916</v>
      </c>
      <c r="I24" s="34">
        <f t="shared" si="5"/>
        <v>27759</v>
      </c>
      <c r="J24" s="32" t="str">
        <f t="shared" si="6"/>
        <v>50 bis 65 Jahre</v>
      </c>
      <c r="K24" s="32" t="str">
        <f t="shared" si="7"/>
        <v>(1975 - 1960)</v>
      </c>
    </row>
    <row r="25" spans="2:14" x14ac:dyDescent="0.3">
      <c r="B25" s="31" t="s">
        <v>37</v>
      </c>
      <c r="C25" s="32" t="s">
        <v>44</v>
      </c>
      <c r="D25" s="33">
        <v>15</v>
      </c>
      <c r="E25" s="33">
        <v>115</v>
      </c>
      <c r="F25" s="33">
        <v>66</v>
      </c>
      <c r="G25" s="33">
        <v>120</v>
      </c>
      <c r="H25" s="34">
        <f t="shared" si="4"/>
        <v>1828</v>
      </c>
      <c r="I25" s="34">
        <f t="shared" si="5"/>
        <v>21915</v>
      </c>
      <c r="J25" s="32" t="str">
        <f t="shared" si="6"/>
        <v>66 und älter</v>
      </c>
      <c r="K25" s="32" t="str">
        <f t="shared" si="7"/>
        <v>(1959 und früher)</v>
      </c>
    </row>
    <row r="26" spans="2:14" x14ac:dyDescent="0.3">
      <c r="B26" s="32"/>
      <c r="H26" s="34"/>
      <c r="I26" s="34"/>
      <c r="J26" s="32"/>
      <c r="K26" s="32"/>
    </row>
    <row r="27" spans="2:14" x14ac:dyDescent="0.3">
      <c r="B27" s="31" t="s">
        <v>40</v>
      </c>
      <c r="C27" s="32" t="s">
        <v>38</v>
      </c>
      <c r="D27" s="33">
        <v>22</v>
      </c>
      <c r="E27" s="33">
        <v>222</v>
      </c>
      <c r="F27" s="33">
        <v>0</v>
      </c>
      <c r="G27" s="33">
        <v>14</v>
      </c>
      <c r="H27" s="34">
        <f t="shared" ref="H27:H32" si="8">DATE($C$2-G27,1,1)</f>
        <v>40544</v>
      </c>
      <c r="I27" s="34">
        <f t="shared" ref="I27:I32" si="9">DATE($C$2-F27,12,31)</f>
        <v>46022</v>
      </c>
      <c r="J27" s="32" t="str">
        <f t="shared" ref="J27:J32" si="10">IF(F27=0,G27&amp;" Jahre und jünger",IF(G27=120,F27&amp;" und älter",F27&amp;" bis " &amp; G27&amp;" Jahre"))</f>
        <v>14 Jahre und jünger</v>
      </c>
      <c r="K27" s="32" t="str">
        <f t="shared" ref="K27:K32" si="11">IF(F27=0,"("&amp;YEAR(H27)&amp;" und später)",IF(G27=120,"("&amp;YEAR(I27)&amp;" und früher)","("&amp;YEAR(I27)&amp;" - "&amp;YEAR(H27)&amp;")"))</f>
        <v>(2011 und später)</v>
      </c>
    </row>
    <row r="28" spans="2:14" x14ac:dyDescent="0.3">
      <c r="B28" s="31" t="s">
        <v>40</v>
      </c>
      <c r="C28" s="32" t="s">
        <v>33</v>
      </c>
      <c r="D28" s="33">
        <v>30</v>
      </c>
      <c r="E28" s="33">
        <v>230</v>
      </c>
      <c r="F28" s="33">
        <v>15</v>
      </c>
      <c r="G28" s="33">
        <v>17</v>
      </c>
      <c r="H28" s="34">
        <f t="shared" si="8"/>
        <v>39448</v>
      </c>
      <c r="I28" s="34">
        <f t="shared" si="9"/>
        <v>40543</v>
      </c>
      <c r="J28" s="32" t="str">
        <f t="shared" si="10"/>
        <v>15 bis 17 Jahre</v>
      </c>
      <c r="K28" s="32" t="str">
        <f t="shared" si="11"/>
        <v>(2010 - 2008)</v>
      </c>
    </row>
    <row r="29" spans="2:14" x14ac:dyDescent="0.3">
      <c r="B29" s="31" t="s">
        <v>40</v>
      </c>
      <c r="C29" s="32" t="s">
        <v>34</v>
      </c>
      <c r="D29" s="33">
        <v>10</v>
      </c>
      <c r="E29" s="33">
        <v>210</v>
      </c>
      <c r="F29" s="33">
        <v>18</v>
      </c>
      <c r="G29" s="33">
        <v>49</v>
      </c>
      <c r="H29" s="34">
        <f t="shared" si="8"/>
        <v>27760</v>
      </c>
      <c r="I29" s="34">
        <f t="shared" si="9"/>
        <v>39447</v>
      </c>
      <c r="J29" s="32" t="str">
        <f t="shared" si="10"/>
        <v>18 bis 49 Jahre</v>
      </c>
      <c r="K29" s="32" t="str">
        <f t="shared" si="11"/>
        <v>(2007 - 1976)</v>
      </c>
    </row>
    <row r="30" spans="2:14" x14ac:dyDescent="0.3">
      <c r="B30" s="31" t="s">
        <v>40</v>
      </c>
      <c r="C30" s="35" t="s">
        <v>15</v>
      </c>
      <c r="D30" s="24">
        <v>11</v>
      </c>
      <c r="E30" s="24">
        <v>211</v>
      </c>
      <c r="F30" s="33">
        <v>18</v>
      </c>
      <c r="G30" s="33">
        <v>49</v>
      </c>
      <c r="H30" s="34">
        <f t="shared" si="8"/>
        <v>27760</v>
      </c>
      <c r="I30" s="34">
        <f t="shared" si="9"/>
        <v>39447</v>
      </c>
      <c r="J30" s="32" t="str">
        <f t="shared" si="10"/>
        <v>18 bis 49 Jahre</v>
      </c>
      <c r="K30" s="32" t="str">
        <f t="shared" si="11"/>
        <v>(2007 - 1976)</v>
      </c>
    </row>
    <row r="31" spans="2:14" x14ac:dyDescent="0.3">
      <c r="B31" s="31" t="s">
        <v>40</v>
      </c>
      <c r="C31" s="32" t="s">
        <v>35</v>
      </c>
      <c r="D31" s="33">
        <v>12</v>
      </c>
      <c r="E31" s="33">
        <v>212</v>
      </c>
      <c r="F31" s="33">
        <v>50</v>
      </c>
      <c r="G31" s="33">
        <v>120</v>
      </c>
      <c r="H31" s="34">
        <f t="shared" si="8"/>
        <v>1828</v>
      </c>
      <c r="I31" s="34">
        <f t="shared" si="9"/>
        <v>27759</v>
      </c>
      <c r="J31" s="32" t="str">
        <f t="shared" si="10"/>
        <v>50 und älter</v>
      </c>
      <c r="K31" s="32" t="str">
        <f t="shared" si="11"/>
        <v>(1975 und früher)</v>
      </c>
    </row>
    <row r="32" spans="2:14" x14ac:dyDescent="0.3">
      <c r="B32" s="31" t="s">
        <v>40</v>
      </c>
      <c r="C32" s="32" t="s">
        <v>36</v>
      </c>
      <c r="D32" s="33">
        <v>13</v>
      </c>
      <c r="E32" s="33">
        <v>213</v>
      </c>
      <c r="F32" s="33">
        <v>50</v>
      </c>
      <c r="G32" s="33">
        <v>120</v>
      </c>
      <c r="H32" s="34">
        <f t="shared" si="8"/>
        <v>1828</v>
      </c>
      <c r="I32" s="34">
        <f t="shared" si="9"/>
        <v>27759</v>
      </c>
      <c r="J32" s="32" t="str">
        <f t="shared" si="10"/>
        <v>50 und älter</v>
      </c>
      <c r="K32" s="32" t="str">
        <f t="shared" si="11"/>
        <v>(1975 und früher)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meldung_km</vt:lpstr>
      <vt:lpstr>Altersklassen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2025-10-10T20:14:37Z</dcterms:modified>
</cp:coreProperties>
</file>